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EDOS FIN\Ejercicio 2024\1. Informes\1. 4to Tim 2024\LDF\"/>
    </mc:Choice>
  </mc:AlternateContent>
  <bookViews>
    <workbookView xWindow="-120" yWindow="-120" windowWidth="29040" windowHeight="15720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27" i="1" l="1"/>
  <c r="E36" i="1"/>
  <c r="F36" i="1"/>
  <c r="D36" i="1"/>
  <c r="D14" i="1"/>
  <c r="D13" i="1"/>
  <c r="D8" i="1" l="1"/>
  <c r="E51" i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F26" i="1"/>
  <c r="E26" i="1"/>
  <c r="D26" i="1"/>
  <c r="F70" i="1"/>
  <c r="F54" i="1"/>
  <c r="E15" i="1"/>
  <c r="F12" i="1"/>
  <c r="D12" i="1"/>
  <c r="F63" i="1"/>
  <c r="E12" i="1" l="1"/>
  <c r="E53" i="1"/>
  <c r="E43" i="1"/>
  <c r="E11" i="1" s="1"/>
  <c r="E8" i="1" s="1"/>
  <c r="D50" i="1"/>
  <c r="D56" i="1" s="1"/>
  <c r="D57" i="1" s="1"/>
  <c r="D43" i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11" i="1" s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<sst xmlns="http://schemas.openxmlformats.org/spreadsheetml/2006/main" count="72" uniqueCount="45">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</sst>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3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5" fillId="0" borderId="5" xfId="1" applyNumberFormat="1" applyFont="1" applyFill="1" applyBorder="1" applyAlignment="1">
      <alignment vertical="center" wrapText="1"/>
    </xf>
    <xf numFmtId="165" fontId="0" fillId="0" borderId="0" xfId="0" applyNumberFormat="1"/>
    <xf numFmtId="166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6" fontId="4" fillId="0" borderId="11" xfId="1" applyNumberFormat="1" applyFont="1" applyFill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165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4" fillId="0" borderId="11" xfId="1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5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5" fontId="4" fillId="0" borderId="5" xfId="1" applyNumberFormat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showGridLines="0" tabSelected="1" topLeftCell="B1" zoomScale="150" zoomScaleNormal="150" workbookViewId="0">
      <selection activeCell="E54" sqref="E54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</cols>
  <sheetData>
    <row r="1" spans="2:7" ht="5.25" customHeight="1" thickBot="1" x14ac:dyDescent="0.3"/>
    <row r="2" spans="2:7" x14ac:dyDescent="0.25">
      <c r="B2" s="85" t="s">
        <v>0</v>
      </c>
      <c r="C2" s="86"/>
      <c r="D2" s="86"/>
      <c r="E2" s="86"/>
      <c r="F2" s="87"/>
    </row>
    <row r="3" spans="2:7" x14ac:dyDescent="0.25">
      <c r="B3" s="88" t="s">
        <v>1</v>
      </c>
      <c r="C3" s="89"/>
      <c r="D3" s="89"/>
      <c r="E3" s="89"/>
      <c r="F3" s="90"/>
    </row>
    <row r="4" spans="2:7" x14ac:dyDescent="0.25">
      <c r="B4" s="91" t="s">
        <v>44</v>
      </c>
      <c r="C4" s="92"/>
      <c r="D4" s="92"/>
      <c r="E4" s="92"/>
      <c r="F4" s="93"/>
    </row>
    <row r="5" spans="2:7" ht="15.75" thickBot="1" x14ac:dyDescent="0.3">
      <c r="B5" s="94" t="s">
        <v>2</v>
      </c>
      <c r="C5" s="95"/>
      <c r="D5" s="95"/>
      <c r="E5" s="95"/>
      <c r="F5" s="96"/>
    </row>
    <row r="6" spans="2:7" ht="17.25" customHeight="1" x14ac:dyDescent="0.25">
      <c r="B6" s="97" t="s">
        <v>3</v>
      </c>
      <c r="C6" s="98"/>
      <c r="D6" s="57" t="s">
        <v>4</v>
      </c>
      <c r="E6" s="101" t="s">
        <v>5</v>
      </c>
      <c r="F6" s="57" t="s">
        <v>6</v>
      </c>
    </row>
    <row r="7" spans="2:7" ht="15" customHeight="1" thickBot="1" x14ac:dyDescent="0.3">
      <c r="B7" s="99"/>
      <c r="C7" s="100"/>
      <c r="D7" s="58" t="s">
        <v>7</v>
      </c>
      <c r="E7" s="102"/>
      <c r="F7" s="58" t="s">
        <v>8</v>
      </c>
    </row>
    <row r="8" spans="2:7" x14ac:dyDescent="0.25">
      <c r="B8" s="1"/>
      <c r="C8" s="2" t="s">
        <v>9</v>
      </c>
      <c r="D8" s="3">
        <f>SUM(D9:D11)</f>
        <v>91167361282</v>
      </c>
      <c r="E8" s="3">
        <f t="shared" ref="E8:F8" si="0">SUM(E9:E11)</f>
        <v>99043620593.610016</v>
      </c>
      <c r="F8" s="3">
        <f t="shared" si="0"/>
        <v>99075169515.940018</v>
      </c>
    </row>
    <row r="9" spans="2:7" ht="13.5" customHeight="1" x14ac:dyDescent="0.25">
      <c r="B9" s="1"/>
      <c r="C9" s="4" t="s">
        <v>10</v>
      </c>
      <c r="D9" s="5">
        <v>44529864983</v>
      </c>
      <c r="E9" s="5">
        <v>46830915838.710007</v>
      </c>
      <c r="F9" s="5">
        <v>46830915838.710007</v>
      </c>
    </row>
    <row r="10" spans="2:7" ht="13.5" customHeight="1" x14ac:dyDescent="0.25">
      <c r="B10" s="1"/>
      <c r="C10" s="4" t="s">
        <v>11</v>
      </c>
      <c r="D10" s="5">
        <v>46637496299</v>
      </c>
      <c r="E10" s="5">
        <v>52461977862.810005</v>
      </c>
      <c r="F10" s="5">
        <v>52461977862.810005</v>
      </c>
      <c r="G10" s="6"/>
    </row>
    <row r="11" spans="2:7" ht="13.5" customHeight="1" x14ac:dyDescent="0.25">
      <c r="B11" s="1"/>
      <c r="C11" s="4" t="s">
        <v>12</v>
      </c>
      <c r="D11" s="5">
        <v>0</v>
      </c>
      <c r="E11" s="5">
        <f>+E43</f>
        <v>-249273107.90999997</v>
      </c>
      <c r="F11" s="5">
        <f>+F43</f>
        <v>-217724185.57999998</v>
      </c>
    </row>
    <row r="12" spans="2:7" x14ac:dyDescent="0.25">
      <c r="B12" s="8"/>
      <c r="C12" s="2" t="s">
        <v>13</v>
      </c>
      <c r="D12" s="3">
        <f>SUM(D13:D14)</f>
        <v>90371778117</v>
      </c>
      <c r="E12" s="3">
        <f t="shared" ref="E12:F12" si="1">SUM(E13:E14)</f>
        <v>99095014944.619904</v>
      </c>
      <c r="F12" s="3">
        <f t="shared" si="1"/>
        <v>90314012898.579956</v>
      </c>
    </row>
    <row r="13" spans="2:7" ht="13.5" customHeight="1" x14ac:dyDescent="0.25">
      <c r="B13" s="1"/>
      <c r="C13" s="4" t="s">
        <v>14</v>
      </c>
      <c r="D13" s="5">
        <f>44529864983-D40</f>
        <v>44529864983</v>
      </c>
      <c r="E13" s="5">
        <v>46969693463.819908</v>
      </c>
      <c r="F13" s="5">
        <v>41592429731.379913</v>
      </c>
      <c r="G13" s="9"/>
    </row>
    <row r="14" spans="2:7" ht="15.75" customHeight="1" x14ac:dyDescent="0.25">
      <c r="B14" s="1"/>
      <c r="C14" s="4" t="s">
        <v>15</v>
      </c>
      <c r="D14" s="5">
        <f>46637496299-D41</f>
        <v>45841913134</v>
      </c>
      <c r="E14" s="5">
        <v>52125321480.800003</v>
      </c>
      <c r="F14" s="5">
        <v>48721583167.200043</v>
      </c>
    </row>
    <row r="15" spans="2:7" x14ac:dyDescent="0.25">
      <c r="B15" s="1"/>
      <c r="C15" s="2" t="s">
        <v>16</v>
      </c>
      <c r="D15" s="10"/>
      <c r="E15" s="3">
        <f>SUM(E16:E17)</f>
        <v>541004389</v>
      </c>
      <c r="F15" s="3">
        <f>SUM(F16:F17)</f>
        <v>541004389</v>
      </c>
    </row>
    <row r="16" spans="2:7" s="11" customFormat="1" ht="15.95" customHeight="1" x14ac:dyDescent="0.2">
      <c r="B16" s="1"/>
      <c r="C16" s="4" t="s">
        <v>17</v>
      </c>
      <c r="D16" s="10"/>
      <c r="E16" s="5">
        <v>541004389</v>
      </c>
      <c r="F16" s="5">
        <f>+E16</f>
        <v>541004389</v>
      </c>
    </row>
    <row r="17" spans="2:8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</row>
    <row r="18" spans="2:8" x14ac:dyDescent="0.25">
      <c r="B18" s="72"/>
      <c r="C18" s="2" t="s">
        <v>19</v>
      </c>
      <c r="D18" s="7">
        <f>+D8-D12</f>
        <v>795583165</v>
      </c>
      <c r="E18" s="12">
        <f>+E8-E12+E15</f>
        <v>489610037.9901123</v>
      </c>
      <c r="F18" s="13">
        <f>+F8-F12+F15</f>
        <v>9302161006.3600616</v>
      </c>
    </row>
    <row r="19" spans="2:8" ht="6" customHeight="1" x14ac:dyDescent="0.25">
      <c r="B19" s="72"/>
      <c r="C19" s="2"/>
      <c r="D19" s="14"/>
      <c r="E19" s="14"/>
      <c r="F19" s="14"/>
    </row>
    <row r="20" spans="2:8" x14ac:dyDescent="0.25">
      <c r="B20" s="72"/>
      <c r="C20" s="2" t="s">
        <v>20</v>
      </c>
      <c r="D20" s="12">
        <f>+D18-D11</f>
        <v>795583165</v>
      </c>
      <c r="E20" s="12">
        <f>+E18-E11</f>
        <v>738883145.90011227</v>
      </c>
      <c r="F20" s="13">
        <f>+F18-F11</f>
        <v>9519885191.9400616</v>
      </c>
    </row>
    <row r="21" spans="2:8" ht="27.75" customHeight="1" x14ac:dyDescent="0.25">
      <c r="B21" s="1"/>
      <c r="C21" s="2" t="s">
        <v>21</v>
      </c>
      <c r="D21" s="12">
        <f>+D20-D15</f>
        <v>795583165</v>
      </c>
      <c r="E21" s="12">
        <f>+E20-E15</f>
        <v>197878756.90011227</v>
      </c>
      <c r="F21" s="3">
        <f>+F20-F15</f>
        <v>8978880802.9400616</v>
      </c>
    </row>
    <row r="22" spans="2:8" ht="9.75" customHeight="1" thickBot="1" x14ac:dyDescent="0.3">
      <c r="B22" s="15"/>
      <c r="C22" s="16"/>
      <c r="D22" s="17"/>
      <c r="E22" s="17"/>
      <c r="F22" s="17"/>
    </row>
    <row r="23" spans="2:8" ht="4.5" customHeight="1" thickBot="1" x14ac:dyDescent="0.3">
      <c r="B23" s="73"/>
      <c r="C23" s="73"/>
      <c r="D23" s="73"/>
      <c r="E23" s="73"/>
      <c r="F23" s="73"/>
    </row>
    <row r="24" spans="2:8" ht="15.75" thickBot="1" x14ac:dyDescent="0.3">
      <c r="B24" s="74" t="s">
        <v>22</v>
      </c>
      <c r="C24" s="75"/>
      <c r="D24" s="18" t="s">
        <v>23</v>
      </c>
      <c r="E24" s="18" t="s">
        <v>5</v>
      </c>
      <c r="F24" s="18" t="s">
        <v>24</v>
      </c>
    </row>
    <row r="25" spans="2:8" ht="9" customHeight="1" x14ac:dyDescent="0.25">
      <c r="B25" s="1"/>
      <c r="C25" s="19"/>
      <c r="D25" s="19"/>
      <c r="E25" s="19"/>
      <c r="F25" s="19"/>
    </row>
    <row r="26" spans="2:8" x14ac:dyDescent="0.25">
      <c r="B26" s="76"/>
      <c r="C26" s="2" t="s">
        <v>25</v>
      </c>
      <c r="D26" s="13">
        <f>SUM(D27:D28)</f>
        <v>3024341833</v>
      </c>
      <c r="E26" s="13">
        <f t="shared" ref="E26:F26" si="2">SUM(E27:E28)</f>
        <v>2414021532.1800008</v>
      </c>
      <c r="F26" s="13">
        <f t="shared" si="2"/>
        <v>2414021532.1800008</v>
      </c>
    </row>
    <row r="27" spans="2:8" ht="12" customHeight="1" x14ac:dyDescent="0.25">
      <c r="B27" s="76"/>
      <c r="C27" s="4" t="s">
        <v>26</v>
      </c>
      <c r="D27" s="59">
        <f>825167258+168000000+74447998</f>
        <v>1067615256</v>
      </c>
      <c r="E27" s="59">
        <v>189492878.95000002</v>
      </c>
      <c r="F27" s="59">
        <v>189492878.95000002</v>
      </c>
      <c r="G27" s="20"/>
      <c r="H27" s="56"/>
    </row>
    <row r="28" spans="2:8" x14ac:dyDescent="0.25">
      <c r="B28" s="76"/>
      <c r="C28" s="4" t="s">
        <v>27</v>
      </c>
      <c r="D28" s="59">
        <v>1956726577</v>
      </c>
      <c r="E28" s="59">
        <v>2224528653.230001</v>
      </c>
      <c r="F28" s="59">
        <v>2224528653.230001</v>
      </c>
      <c r="H28" s="56"/>
    </row>
    <row r="29" spans="2:8" ht="6.75" customHeight="1" x14ac:dyDescent="0.25">
      <c r="B29" s="8"/>
      <c r="C29" s="2"/>
      <c r="D29" s="21"/>
      <c r="E29" s="21"/>
      <c r="F29" s="21"/>
    </row>
    <row r="30" spans="2:8" x14ac:dyDescent="0.25">
      <c r="B30" s="8"/>
      <c r="C30" s="2" t="s">
        <v>28</v>
      </c>
      <c r="D30" s="12">
        <f>+D21+D26</f>
        <v>3819924998</v>
      </c>
      <c r="E30" s="12">
        <f>+E21+E26</f>
        <v>2611900289.0801129</v>
      </c>
      <c r="F30" s="3">
        <f>+F21+F26</f>
        <v>11392902335.120062</v>
      </c>
      <c r="H30" s="56"/>
    </row>
    <row r="31" spans="2:8" ht="6" customHeight="1" thickBot="1" x14ac:dyDescent="0.3">
      <c r="B31" s="22"/>
      <c r="C31" s="16"/>
      <c r="D31" s="23"/>
      <c r="E31" s="23"/>
      <c r="F31" s="23"/>
    </row>
    <row r="32" spans="2:8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77" t="s">
        <v>22</v>
      </c>
      <c r="C33" s="78"/>
      <c r="D33" s="26" t="s">
        <v>4</v>
      </c>
      <c r="E33" s="81" t="s">
        <v>5</v>
      </c>
      <c r="F33" s="26" t="s">
        <v>6</v>
      </c>
    </row>
    <row r="34" spans="2:6" ht="15.75" thickBot="1" x14ac:dyDescent="0.3">
      <c r="B34" s="79"/>
      <c r="C34" s="80"/>
      <c r="D34" s="27" t="s">
        <v>23</v>
      </c>
      <c r="E34" s="82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60">
        <f>SUM(D37:D38)</f>
        <v>0</v>
      </c>
      <c r="E36" s="60">
        <f t="shared" ref="E36:F36" si="3">SUM(E37:E38)</f>
        <v>4187600</v>
      </c>
      <c r="F36" s="60">
        <f t="shared" si="3"/>
        <v>4187600</v>
      </c>
    </row>
    <row r="37" spans="2:6" x14ac:dyDescent="0.25">
      <c r="B37" s="63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5">
      <c r="B38" s="63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61"/>
      <c r="C39" s="31" t="s">
        <v>32</v>
      </c>
      <c r="D39" s="34">
        <f>SUM(D40:D41)</f>
        <v>795583165</v>
      </c>
      <c r="E39" s="34">
        <f t="shared" ref="E39:F39" si="4">SUM(E40:E41)</f>
        <v>253460707.90999997</v>
      </c>
      <c r="F39" s="34">
        <f t="shared" si="4"/>
        <v>221911785.57999998</v>
      </c>
    </row>
    <row r="40" spans="2:6" x14ac:dyDescent="0.25">
      <c r="B40" s="61"/>
      <c r="C40" s="33" t="s">
        <v>33</v>
      </c>
      <c r="D40" s="7">
        <v>0</v>
      </c>
      <c r="E40" s="7">
        <v>4089295.04</v>
      </c>
      <c r="F40" s="7">
        <v>0</v>
      </c>
    </row>
    <row r="41" spans="2:6" x14ac:dyDescent="0.25">
      <c r="B41" s="61"/>
      <c r="C41" s="33" t="s">
        <v>34</v>
      </c>
      <c r="D41" s="7">
        <v>795583165</v>
      </c>
      <c r="E41" s="7">
        <v>249371412.86999997</v>
      </c>
      <c r="F41" s="7">
        <v>221911785.57999998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61"/>
      <c r="C43" s="31" t="s">
        <v>35</v>
      </c>
      <c r="D43" s="12">
        <f>+D36-D39</f>
        <v>-795583165</v>
      </c>
      <c r="E43" s="12">
        <f t="shared" ref="E43:F43" si="5">+E36-E39</f>
        <v>-249273107.90999997</v>
      </c>
      <c r="F43" s="12">
        <f t="shared" si="5"/>
        <v>-217724185.57999998</v>
      </c>
    </row>
    <row r="44" spans="2:6" ht="7.5" customHeight="1" thickBot="1" x14ac:dyDescent="0.3">
      <c r="B44" s="62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64" t="s">
        <v>22</v>
      </c>
      <c r="C46" s="65"/>
      <c r="D46" s="39" t="s">
        <v>4</v>
      </c>
      <c r="E46" s="83" t="s">
        <v>5</v>
      </c>
      <c r="F46" s="39" t="s">
        <v>6</v>
      </c>
    </row>
    <row r="47" spans="2:6" ht="15.75" thickBot="1" x14ac:dyDescent="0.3">
      <c r="B47" s="66"/>
      <c r="C47" s="67"/>
      <c r="D47" s="40" t="s">
        <v>23</v>
      </c>
      <c r="E47" s="84"/>
      <c r="F47" s="40" t="s">
        <v>24</v>
      </c>
    </row>
    <row r="48" spans="2:6" ht="9.75" customHeight="1" x14ac:dyDescent="0.25">
      <c r="B48" s="70"/>
      <c r="C48" s="71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6">+E9</f>
        <v>46830915838.710007</v>
      </c>
      <c r="F49" s="14">
        <f t="shared" si="6"/>
        <v>46830915838.710007</v>
      </c>
    </row>
    <row r="50" spans="2:6" ht="15.75" customHeight="1" x14ac:dyDescent="0.25">
      <c r="B50" s="63"/>
      <c r="C50" s="42" t="s">
        <v>37</v>
      </c>
      <c r="D50" s="32">
        <f>+D51-D52</f>
        <v>0</v>
      </c>
      <c r="E50" s="32">
        <f t="shared" ref="E50:F50" si="7">+E51-E52</f>
        <v>98304.959999999963</v>
      </c>
      <c r="F50" s="32">
        <f t="shared" si="7"/>
        <v>4187600</v>
      </c>
    </row>
    <row r="51" spans="2:6" ht="13.5" customHeight="1" x14ac:dyDescent="0.25">
      <c r="B51" s="63"/>
      <c r="C51" s="33" t="s">
        <v>30</v>
      </c>
      <c r="D51" s="32">
        <f>+D37</f>
        <v>0</v>
      </c>
      <c r="E51" s="32">
        <f t="shared" ref="E51:F51" si="8">+E37</f>
        <v>4187600</v>
      </c>
      <c r="F51" s="32">
        <f t="shared" si="8"/>
        <v>4187600</v>
      </c>
    </row>
    <row r="52" spans="2:6" ht="12.75" customHeight="1" x14ac:dyDescent="0.25">
      <c r="B52" s="63"/>
      <c r="C52" s="33" t="s">
        <v>33</v>
      </c>
      <c r="D52" s="32">
        <f>+D40</f>
        <v>0</v>
      </c>
      <c r="E52" s="32">
        <f t="shared" ref="E52:F52" si="9">+E40</f>
        <v>4089295.04</v>
      </c>
      <c r="F52" s="32">
        <f t="shared" si="9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10">+E13</f>
        <v>46969693463.819908</v>
      </c>
      <c r="F53" s="35">
        <f t="shared" si="10"/>
        <v>41592429731.379913</v>
      </c>
    </row>
    <row r="54" spans="2:6" x14ac:dyDescent="0.25">
      <c r="B54" s="28"/>
      <c r="C54" s="44" t="s">
        <v>17</v>
      </c>
      <c r="D54" s="45"/>
      <c r="E54" s="35">
        <f>+E16</f>
        <v>541004389</v>
      </c>
      <c r="F54" s="35">
        <f>+F16</f>
        <v>541004389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61"/>
      <c r="C56" s="44" t="s">
        <v>38</v>
      </c>
      <c r="D56" s="7">
        <f>+D49+D50-D53+D54</f>
        <v>0</v>
      </c>
      <c r="E56" s="12">
        <f>+E49+E50-E53+E54</f>
        <v>402325068.85009766</v>
      </c>
      <c r="F56" s="12">
        <f>+F49+F50-F53+F54</f>
        <v>5783678096.3300934</v>
      </c>
    </row>
    <row r="57" spans="2:6" ht="22.5" x14ac:dyDescent="0.25">
      <c r="B57" s="61"/>
      <c r="C57" s="44" t="s">
        <v>39</v>
      </c>
      <c r="D57" s="12">
        <f>+D56-D50</f>
        <v>0</v>
      </c>
      <c r="E57" s="12">
        <f>+E56-E50</f>
        <v>402226763.89009768</v>
      </c>
      <c r="F57" s="12">
        <f>+F56-F50</f>
        <v>5779490496.3300934</v>
      </c>
    </row>
    <row r="58" spans="2:6" ht="5.25" customHeight="1" thickBot="1" x14ac:dyDescent="0.3">
      <c r="B58" s="62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64" t="s">
        <v>22</v>
      </c>
      <c r="C60" s="65"/>
      <c r="D60" s="39" t="s">
        <v>4</v>
      </c>
      <c r="E60" s="68" t="s">
        <v>5</v>
      </c>
      <c r="F60" s="49" t="s">
        <v>6</v>
      </c>
    </row>
    <row r="61" spans="2:6" ht="15.75" thickBot="1" x14ac:dyDescent="0.3">
      <c r="B61" s="66"/>
      <c r="C61" s="67"/>
      <c r="D61" s="40" t="s">
        <v>23</v>
      </c>
      <c r="E61" s="69"/>
      <c r="F61" s="50" t="s">
        <v>24</v>
      </c>
    </row>
    <row r="62" spans="2:6" ht="9.75" customHeight="1" x14ac:dyDescent="0.25">
      <c r="B62" s="70"/>
      <c r="C62" s="51"/>
      <c r="D62" s="35"/>
      <c r="E62" s="14"/>
      <c r="F62" s="14"/>
    </row>
    <row r="63" spans="2:6" ht="15" customHeight="1" x14ac:dyDescent="0.25">
      <c r="B63" s="63"/>
      <c r="C63" s="31" t="s">
        <v>11</v>
      </c>
      <c r="D63" s="35">
        <f>+D10</f>
        <v>46637496299</v>
      </c>
      <c r="E63" s="14">
        <f t="shared" ref="E63:F63" si="11">+E10</f>
        <v>52461977862.810005</v>
      </c>
      <c r="F63" s="14">
        <f t="shared" si="11"/>
        <v>52461977862.810005</v>
      </c>
    </row>
    <row r="64" spans="2:6" ht="22.5" x14ac:dyDescent="0.25">
      <c r="B64" s="63"/>
      <c r="C64" s="52" t="s">
        <v>40</v>
      </c>
      <c r="D64" s="12">
        <f>+D65-D66</f>
        <v>-795583165</v>
      </c>
      <c r="E64" s="12">
        <f t="shared" ref="E64:F64" si="12">+E65-E66</f>
        <v>-249371412.86999997</v>
      </c>
      <c r="F64" s="12">
        <f t="shared" si="12"/>
        <v>-221911785.57999998</v>
      </c>
    </row>
    <row r="65" spans="2:6" x14ac:dyDescent="0.25">
      <c r="B65" s="63"/>
      <c r="C65" s="33" t="s">
        <v>31</v>
      </c>
      <c r="D65" s="32">
        <f>+D38</f>
        <v>0</v>
      </c>
      <c r="E65" s="32">
        <f t="shared" ref="E65:F65" si="13">+E38</f>
        <v>0</v>
      </c>
      <c r="F65" s="32">
        <f t="shared" si="13"/>
        <v>0</v>
      </c>
    </row>
    <row r="66" spans="2:6" x14ac:dyDescent="0.25">
      <c r="B66" s="63"/>
      <c r="C66" s="33" t="s">
        <v>34</v>
      </c>
      <c r="D66" s="35">
        <f>+D41</f>
        <v>795583165</v>
      </c>
      <c r="E66" s="14">
        <f t="shared" ref="E66:F66" si="14">+E41</f>
        <v>249371412.86999997</v>
      </c>
      <c r="F66" s="14">
        <f t="shared" si="14"/>
        <v>221911785.57999998</v>
      </c>
    </row>
    <row r="67" spans="2:6" ht="6.75" customHeight="1" x14ac:dyDescent="0.25">
      <c r="B67" s="63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45841913134</v>
      </c>
      <c r="E68" s="35">
        <f t="shared" ref="E68:F68" si="15">+E14</f>
        <v>52125321480.800003</v>
      </c>
      <c r="F68" s="35">
        <f t="shared" si="15"/>
        <v>48721583167.200043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61"/>
      <c r="C72" s="44" t="s">
        <v>42</v>
      </c>
      <c r="D72" s="13">
        <f>+D63+D64-D68+D70</f>
        <v>0</v>
      </c>
      <c r="E72" s="13">
        <f t="shared" ref="E72:F72" si="16">+E63+E64-E68+E70</f>
        <v>87284969.13999939</v>
      </c>
      <c r="F72" s="13">
        <f t="shared" si="16"/>
        <v>3518482910.0299606</v>
      </c>
    </row>
    <row r="73" spans="2:6" ht="3" customHeight="1" x14ac:dyDescent="0.25">
      <c r="B73" s="61"/>
      <c r="C73" s="43"/>
      <c r="D73" s="53"/>
      <c r="E73" s="13"/>
      <c r="F73" s="13"/>
    </row>
    <row r="74" spans="2:6" ht="22.5" x14ac:dyDescent="0.25">
      <c r="B74" s="61"/>
      <c r="C74" s="44" t="s">
        <v>43</v>
      </c>
      <c r="D74" s="53">
        <f>+D72-D64</f>
        <v>795583165</v>
      </c>
      <c r="E74" s="13">
        <f t="shared" ref="E74:F74" si="17">+E72-E64</f>
        <v>336656382.00999939</v>
      </c>
      <c r="F74" s="13">
        <f t="shared" si="17"/>
        <v>3740394695.6099606</v>
      </c>
    </row>
    <row r="75" spans="2:6" ht="5.25" customHeight="1" thickBot="1" x14ac:dyDescent="0.3">
      <c r="B75" s="62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CP.Mary Chuy</cp:lastModifiedBy>
  <cp:lastPrinted>2023-10-27T22:31:28Z</cp:lastPrinted>
  <dcterms:created xsi:type="dcterms:W3CDTF">2022-01-28T22:52:08Z</dcterms:created>
  <dcterms:modified xsi:type="dcterms:W3CDTF">2024-01-31T05:14:15Z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